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8256" activeTab="0"/>
  </bookViews>
  <sheets>
    <sheet name="Underlying cash generation" sheetId="1" r:id="rId1"/>
  </sheets>
  <externalReferences>
    <externalReference r:id="rId4"/>
  </externalReferences>
  <definedNames>
    <definedName name="Key007_Table1" localSheetId="0">'Underlying cash generation'!$A$3</definedName>
  </definedNames>
  <calcPr fullCalcOnLoad="1"/>
</workbook>
</file>

<file path=xl/sharedStrings.xml><?xml version="1.0" encoding="utf-8"?>
<sst xmlns="http://schemas.openxmlformats.org/spreadsheetml/2006/main" count="65" uniqueCount="19">
  <si>
    <t>Standard Life Investments</t>
  </si>
  <si>
    <t>UK and Europe</t>
  </si>
  <si>
    <t>Other</t>
  </si>
  <si>
    <t>Total</t>
  </si>
  <si>
    <t>£m</t>
  </si>
  <si>
    <t>DAC/DIR adjustment</t>
  </si>
  <si>
    <t>Fixed and intangible assets adjustment</t>
  </si>
  <si>
    <t>India and China</t>
  </si>
  <si>
    <t>Analysis of underlying cash generation</t>
  </si>
  <si>
    <t>Associates and JVs adjustment</t>
  </si>
  <si>
    <t xml:space="preserve">Underlying cash generation </t>
  </si>
  <si>
    <t>6 months 2016</t>
  </si>
  <si>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 xml:space="preserve"> Underlying cash generation now includes dividends received from associates and joint ventures, previously no contribution was included from these businesses. Comparatives have been restated.</t>
    </r>
  </si>
  <si>
    <t xml:space="preserve">Underlying performance from continuing operations </t>
  </si>
  <si>
    <t>Discontinued operations</t>
  </si>
  <si>
    <t>Total continuing operations</t>
  </si>
  <si>
    <t>Current tax on underlying performance</t>
  </si>
  <si>
    <r>
      <t>12 months 2015 restated</t>
    </r>
    <r>
      <rPr>
        <b/>
        <vertAlign val="superscript"/>
        <sz val="8"/>
        <color indexed="30"/>
        <rFont val="Arial"/>
        <family val="2"/>
      </rPr>
      <t>1</t>
    </r>
  </si>
  <si>
    <r>
      <t>6 months 2015 restated</t>
    </r>
    <r>
      <rPr>
        <b/>
        <vertAlign val="superscript"/>
        <sz val="8"/>
        <color indexed="3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</si>
</sst>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&quot;-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56"/>
      <name val="Arial"/>
      <family val="2"/>
    </font>
    <font>
      <sz val="8"/>
      <color indexed="56"/>
      <name val="Arial"/>
      <family val="2"/>
    </font>
    <font>
      <b/>
      <vertAlign val="superscript"/>
      <sz val="8"/>
      <color indexed="30"/>
      <name val="Arial"/>
      <family val="2"/>
    </font>
    <font>
      <b/>
      <sz val="8"/>
      <color indexed="56"/>
      <name val="Arial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sz val="14"/>
      <color indexed="56"/>
      <name val="Standard Life"/>
      <family val="3"/>
    </font>
    <font>
      <b/>
      <sz val="11"/>
      <color indexed="56"/>
      <name val="Arial"/>
      <family val="2"/>
    </font>
    <font>
      <sz val="8"/>
      <color indexed="30"/>
      <name val="Arial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A2F73"/>
      <name val="Arial"/>
      <family val="2"/>
    </font>
    <font>
      <sz val="8"/>
      <color rgb="FF0A2F73"/>
      <name val="Arial"/>
      <family val="2"/>
    </font>
    <font>
      <b/>
      <sz val="9"/>
      <color rgb="FFFF0000"/>
      <name val="Arial"/>
      <family val="2"/>
    </font>
    <font>
      <b/>
      <sz val="8"/>
      <color rgb="FF0093D0"/>
      <name val="Arial"/>
      <family val="2"/>
    </font>
    <font>
      <sz val="14"/>
      <color rgb="FF0A2F73"/>
      <name val="Standard Life"/>
      <family val="3"/>
    </font>
    <font>
      <b/>
      <sz val="11"/>
      <color rgb="FF002060"/>
      <name val="Arial"/>
      <family val="2"/>
    </font>
    <font>
      <b/>
      <sz val="8"/>
      <color rgb="FF0065A4"/>
      <name val="Arial"/>
      <family val="2"/>
    </font>
    <font>
      <sz val="8"/>
      <color rgb="FF0065A4"/>
      <name val="Arial"/>
      <family val="2"/>
    </font>
    <font>
      <sz val="11"/>
      <color rgb="FF0065A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A2F73"/>
      </bottom>
    </border>
    <border>
      <left/>
      <right/>
      <top style="medium">
        <color rgb="FF0A2F73"/>
      </top>
      <bottom style="medium">
        <color rgb="FF0A2F73"/>
      </bottom>
    </border>
    <border>
      <left/>
      <right/>
      <top style="medium">
        <color theme="3"/>
      </top>
      <bottom style="medium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5" fillId="0" borderId="0" xfId="0" applyNumberFormat="1" applyFont="1" applyAlignment="1">
      <alignment horizontal="right" vertical="center" wrapText="1"/>
    </xf>
    <xf numFmtId="164" fontId="44" fillId="0" borderId="0" xfId="0" applyNumberFormat="1" applyFont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15" fontId="44" fillId="0" borderId="10" xfId="0" applyNumberFormat="1" applyFont="1" applyBorder="1" applyAlignment="1" quotePrefix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horizontal="right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15" fontId="50" fillId="0" borderId="10" xfId="0" applyNumberFormat="1" applyFont="1" applyBorder="1" applyAlignment="1" quotePrefix="1">
      <alignment horizontal="left" vertical="center" wrapText="1"/>
    </xf>
    <xf numFmtId="0" fontId="4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TRICT\Pegasus\Group%20Finance%20Programme\202%20European%20Embedded%20Value\96%20Consolidation\2016\2016%20HY\Underlying%20Cash%20Generation\IFRS%20Cash%20Metric%20Actuals%20by%20Segment%20HY%200203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Log"/>
      <sheetName val="Checklist"/>
      <sheetName val="Summary"/>
      <sheetName val="Jun-16 Actual"/>
      <sheetName val="Jun-15 Actual"/>
      <sheetName val="Jun-14 Actual"/>
      <sheetName val="Jun-13 Actual"/>
      <sheetName val="Jun-12 Actual"/>
      <sheetName val="DACDIR rec HY16"/>
    </sheetNames>
    <sheetDataSet>
      <sheetData sheetId="3">
        <row r="6">
          <cell r="B6">
            <v>176</v>
          </cell>
          <cell r="C6">
            <v>169</v>
          </cell>
          <cell r="D6">
            <v>19</v>
          </cell>
          <cell r="E6">
            <v>-23</v>
          </cell>
        </row>
        <row r="10">
          <cell r="B10">
            <v>-8</v>
          </cell>
          <cell r="C10">
            <v>0</v>
          </cell>
          <cell r="D10">
            <v>-21</v>
          </cell>
          <cell r="E10">
            <v>0</v>
          </cell>
        </row>
        <row r="12">
          <cell r="B12">
            <v>-30</v>
          </cell>
          <cell r="C12">
            <v>-31</v>
          </cell>
          <cell r="D12">
            <v>0</v>
          </cell>
          <cell r="E12">
            <v>8</v>
          </cell>
        </row>
        <row r="16">
          <cell r="B16">
            <v>0</v>
          </cell>
          <cell r="C16">
            <v>-8</v>
          </cell>
          <cell r="D16">
            <v>5</v>
          </cell>
          <cell r="E16">
            <v>0</v>
          </cell>
        </row>
        <row r="23">
          <cell r="B23">
            <v>4</v>
          </cell>
          <cell r="C23">
            <v>9</v>
          </cell>
          <cell r="D23">
            <v>0</v>
          </cell>
          <cell r="E23">
            <v>17</v>
          </cell>
        </row>
        <row r="30">
          <cell r="B30">
            <v>-7</v>
          </cell>
          <cell r="C30">
            <v>-19</v>
          </cell>
          <cell r="D30">
            <v>0</v>
          </cell>
          <cell r="E30">
            <v>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5"/>
  <cols>
    <col min="1" max="1" width="33.00390625" style="0" customWidth="1"/>
    <col min="2" max="2" width="12.140625" style="0" customWidth="1"/>
    <col min="6" max="6" width="10.421875" style="0" customWidth="1"/>
    <col min="7" max="7" width="11.00390625" style="0" customWidth="1"/>
  </cols>
  <sheetData>
    <row r="1" ht="14.25">
      <c r="A1" s="15" t="s">
        <v>8</v>
      </c>
    </row>
    <row r="2" ht="14.25">
      <c r="A2" s="15"/>
    </row>
    <row r="3" spans="1:8" ht="30">
      <c r="A3" s="1"/>
      <c r="B3" s="2" t="s">
        <v>0</v>
      </c>
      <c r="C3" s="2" t="s">
        <v>1</v>
      </c>
      <c r="D3" s="2" t="s">
        <v>7</v>
      </c>
      <c r="E3" s="2" t="s">
        <v>2</v>
      </c>
      <c r="F3" s="2" t="s">
        <v>15</v>
      </c>
      <c r="G3" s="2" t="s">
        <v>14</v>
      </c>
      <c r="H3" s="2" t="s">
        <v>3</v>
      </c>
    </row>
    <row r="4" spans="1:8" ht="15" thickBot="1">
      <c r="A4" s="16" t="s">
        <v>11</v>
      </c>
      <c r="B4" s="3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ht="21" thickBot="1">
      <c r="A5" s="4" t="s">
        <v>13</v>
      </c>
      <c r="B5" s="10">
        <f>+'[1]Jun-16 Actual'!B6</f>
        <v>176</v>
      </c>
      <c r="C5" s="10">
        <f>+'[1]Jun-16 Actual'!C6</f>
        <v>169</v>
      </c>
      <c r="D5" s="10">
        <f>+'[1]Jun-16 Actual'!D6</f>
        <v>19</v>
      </c>
      <c r="E5" s="10">
        <f>+'[1]Jun-16 Actual'!E6</f>
        <v>-23</v>
      </c>
      <c r="F5" s="11">
        <f aca="true" t="shared" si="0" ref="F5:F10">SUM(B5:E5)</f>
        <v>341</v>
      </c>
      <c r="G5" s="10">
        <v>0</v>
      </c>
      <c r="H5" s="11">
        <f aca="true" t="shared" si="1" ref="H5:H10">+F5+G5</f>
        <v>341</v>
      </c>
    </row>
    <row r="6" spans="1:8" ht="14.25">
      <c r="A6" s="5" t="s">
        <v>9</v>
      </c>
      <c r="B6" s="12">
        <f>+'[1]Jun-16 Actual'!B10</f>
        <v>-8</v>
      </c>
      <c r="C6" s="12">
        <f>+'[1]Jun-16 Actual'!C10</f>
        <v>0</v>
      </c>
      <c r="D6" s="12">
        <f>+'[1]Jun-16 Actual'!D10</f>
        <v>-21</v>
      </c>
      <c r="E6" s="12">
        <f>+'[1]Jun-16 Actual'!E10</f>
        <v>0</v>
      </c>
      <c r="F6" s="13">
        <f t="shared" si="0"/>
        <v>-29</v>
      </c>
      <c r="G6" s="12">
        <v>0</v>
      </c>
      <c r="H6" s="13">
        <f t="shared" si="1"/>
        <v>-29</v>
      </c>
    </row>
    <row r="7" spans="1:8" ht="14.25">
      <c r="A7" s="5" t="s">
        <v>16</v>
      </c>
      <c r="B7" s="12">
        <f>+'[1]Jun-16 Actual'!B12</f>
        <v>-30</v>
      </c>
      <c r="C7" s="12">
        <f>+'[1]Jun-16 Actual'!C12</f>
        <v>-31</v>
      </c>
      <c r="D7" s="12">
        <f>+'[1]Jun-16 Actual'!D12</f>
        <v>0</v>
      </c>
      <c r="E7" s="12">
        <f>+'[1]Jun-16 Actual'!E12</f>
        <v>8</v>
      </c>
      <c r="F7" s="13">
        <f t="shared" si="0"/>
        <v>-53</v>
      </c>
      <c r="G7" s="12">
        <v>0</v>
      </c>
      <c r="H7" s="13">
        <f t="shared" si="1"/>
        <v>-53</v>
      </c>
    </row>
    <row r="8" spans="1:8" ht="14.25">
      <c r="A8" s="5" t="s">
        <v>5</v>
      </c>
      <c r="B8" s="12">
        <f>+'[1]Jun-16 Actual'!B16</f>
        <v>0</v>
      </c>
      <c r="C8" s="12">
        <f>+'[1]Jun-16 Actual'!C16</f>
        <v>-8</v>
      </c>
      <c r="D8" s="12">
        <f>+'[1]Jun-16 Actual'!D16</f>
        <v>5</v>
      </c>
      <c r="E8" s="12">
        <f>+'[1]Jun-16 Actual'!E16</f>
        <v>0</v>
      </c>
      <c r="F8" s="13">
        <f t="shared" si="0"/>
        <v>-3</v>
      </c>
      <c r="G8" s="12">
        <v>0</v>
      </c>
      <c r="H8" s="13">
        <f t="shared" si="1"/>
        <v>-3</v>
      </c>
    </row>
    <row r="9" spans="1:8" ht="15" thickBot="1">
      <c r="A9" s="5" t="s">
        <v>6</v>
      </c>
      <c r="B9" s="12">
        <f>+'[1]Jun-16 Actual'!B23+'[1]Jun-16 Actual'!B30</f>
        <v>-3</v>
      </c>
      <c r="C9" s="12">
        <f>+'[1]Jun-16 Actual'!C23+'[1]Jun-16 Actual'!C30</f>
        <v>-10</v>
      </c>
      <c r="D9" s="12">
        <f>+'[1]Jun-16 Actual'!D23+'[1]Jun-16 Actual'!D30</f>
        <v>0</v>
      </c>
      <c r="E9" s="12">
        <f>+'[1]Jun-16 Actual'!E23+'[1]Jun-16 Actual'!E30</f>
        <v>11</v>
      </c>
      <c r="F9" s="13">
        <f t="shared" si="0"/>
        <v>-2</v>
      </c>
      <c r="G9" s="12">
        <v>0</v>
      </c>
      <c r="H9" s="13">
        <f t="shared" si="1"/>
        <v>-2</v>
      </c>
    </row>
    <row r="10" spans="1:8" ht="15" thickBot="1">
      <c r="A10" s="6" t="s">
        <v>10</v>
      </c>
      <c r="B10" s="14">
        <f>SUM(B5:B9)</f>
        <v>135</v>
      </c>
      <c r="C10" s="14">
        <f>SUM(C5:C9)</f>
        <v>120</v>
      </c>
      <c r="D10" s="14">
        <f>SUM(D5:D9)</f>
        <v>3</v>
      </c>
      <c r="E10" s="14">
        <f>SUM(E5:E9)</f>
        <v>-4</v>
      </c>
      <c r="F10" s="14">
        <f t="shared" si="0"/>
        <v>254</v>
      </c>
      <c r="G10" s="14">
        <f>SUM(G5:G9)</f>
        <v>0</v>
      </c>
      <c r="H10" s="14">
        <f t="shared" si="1"/>
        <v>254</v>
      </c>
    </row>
    <row r="11" ht="14.25">
      <c r="A11" s="7"/>
    </row>
    <row r="12" spans="1:8" ht="30">
      <c r="A12" s="8"/>
      <c r="B12" s="19" t="s">
        <v>0</v>
      </c>
      <c r="C12" s="19" t="s">
        <v>1</v>
      </c>
      <c r="D12" s="19" t="s">
        <v>7</v>
      </c>
      <c r="E12" s="19" t="s">
        <v>2</v>
      </c>
      <c r="F12" s="19" t="s">
        <v>15</v>
      </c>
      <c r="G12" s="19" t="s">
        <v>14</v>
      </c>
      <c r="H12" s="19" t="s">
        <v>3</v>
      </c>
    </row>
    <row r="13" spans="1:8" ht="15" thickBot="1">
      <c r="A13" s="26" t="s">
        <v>18</v>
      </c>
      <c r="B13" s="20" t="s">
        <v>4</v>
      </c>
      <c r="C13" s="20" t="s">
        <v>4</v>
      </c>
      <c r="D13" s="20" t="s">
        <v>4</v>
      </c>
      <c r="E13" s="20" t="s">
        <v>4</v>
      </c>
      <c r="F13" s="20" t="s">
        <v>4</v>
      </c>
      <c r="G13" s="20" t="s">
        <v>4</v>
      </c>
      <c r="H13" s="20" t="s">
        <v>4</v>
      </c>
    </row>
    <row r="14" spans="1:8" ht="21" thickBot="1">
      <c r="A14" s="4" t="s">
        <v>13</v>
      </c>
      <c r="B14" s="21">
        <v>154</v>
      </c>
      <c r="C14" s="21">
        <v>156</v>
      </c>
      <c r="D14" s="21">
        <v>21</v>
      </c>
      <c r="E14" s="21">
        <v>-32</v>
      </c>
      <c r="F14" s="21">
        <f aca="true" t="shared" si="2" ref="F14:F19">SUM(B14:E14)</f>
        <v>299</v>
      </c>
      <c r="G14" s="21">
        <v>3</v>
      </c>
      <c r="H14" s="21">
        <f aca="true" t="shared" si="3" ref="H14:H19">+F14+G14</f>
        <v>302</v>
      </c>
    </row>
    <row r="15" spans="1:8" ht="14.25">
      <c r="A15" s="17" t="s">
        <v>9</v>
      </c>
      <c r="B15" s="22">
        <f>-15+7</f>
        <v>-8</v>
      </c>
      <c r="C15" s="22">
        <v>0</v>
      </c>
      <c r="D15" s="22">
        <v>-15</v>
      </c>
      <c r="E15" s="22">
        <v>0</v>
      </c>
      <c r="F15" s="23">
        <f t="shared" si="2"/>
        <v>-23</v>
      </c>
      <c r="G15" s="22">
        <v>0</v>
      </c>
      <c r="H15" s="23">
        <f t="shared" si="3"/>
        <v>-23</v>
      </c>
    </row>
    <row r="16" spans="1:8" ht="14.25">
      <c r="A16" s="18" t="s">
        <v>16</v>
      </c>
      <c r="B16" s="22">
        <v>-29</v>
      </c>
      <c r="C16" s="22">
        <v>-15</v>
      </c>
      <c r="D16" s="22">
        <v>0</v>
      </c>
      <c r="E16" s="22">
        <v>11</v>
      </c>
      <c r="F16" s="23">
        <f t="shared" si="2"/>
        <v>-33</v>
      </c>
      <c r="G16" s="22">
        <v>2</v>
      </c>
      <c r="H16" s="23">
        <f t="shared" si="3"/>
        <v>-31</v>
      </c>
    </row>
    <row r="17" spans="1:8" ht="14.25">
      <c r="A17" s="5" t="s">
        <v>5</v>
      </c>
      <c r="B17" s="22">
        <v>0</v>
      </c>
      <c r="C17" s="22">
        <v>-16</v>
      </c>
      <c r="D17" s="22">
        <v>13</v>
      </c>
      <c r="E17" s="22">
        <v>0</v>
      </c>
      <c r="F17" s="23">
        <f t="shared" si="2"/>
        <v>-3</v>
      </c>
      <c r="G17" s="22">
        <v>-3</v>
      </c>
      <c r="H17" s="23">
        <f t="shared" si="3"/>
        <v>-6</v>
      </c>
    </row>
    <row r="18" spans="1:8" ht="15" thickBot="1">
      <c r="A18" s="5" t="s">
        <v>6</v>
      </c>
      <c r="B18" s="22">
        <v>-4</v>
      </c>
      <c r="C18" s="22">
        <v>-13</v>
      </c>
      <c r="D18" s="22">
        <v>0</v>
      </c>
      <c r="E18" s="22">
        <v>7</v>
      </c>
      <c r="F18" s="23">
        <f t="shared" si="2"/>
        <v>-10</v>
      </c>
      <c r="G18" s="22">
        <v>0</v>
      </c>
      <c r="H18" s="23">
        <f t="shared" si="3"/>
        <v>-10</v>
      </c>
    </row>
    <row r="19" spans="1:8" ht="15" thickBot="1">
      <c r="A19" s="6" t="s">
        <v>10</v>
      </c>
      <c r="B19" s="24">
        <f>SUM(B14:B18)</f>
        <v>113</v>
      </c>
      <c r="C19" s="24">
        <f>SUM(C14:C18)</f>
        <v>112</v>
      </c>
      <c r="D19" s="24">
        <f>SUM(D14:D18)</f>
        <v>19</v>
      </c>
      <c r="E19" s="24">
        <f>SUM(E14:E18)</f>
        <v>-14</v>
      </c>
      <c r="F19" s="24">
        <f t="shared" si="2"/>
        <v>230</v>
      </c>
      <c r="G19" s="24">
        <f>SUM(G14:G18)</f>
        <v>2</v>
      </c>
      <c r="H19" s="24">
        <f t="shared" si="3"/>
        <v>232</v>
      </c>
    </row>
    <row r="20" spans="1:8" ht="18">
      <c r="A20" s="9"/>
      <c r="B20" s="25"/>
      <c r="C20" s="25"/>
      <c r="D20" s="25"/>
      <c r="E20" s="25"/>
      <c r="F20" s="25"/>
      <c r="G20" s="25"/>
      <c r="H20" s="25"/>
    </row>
    <row r="21" spans="1:8" ht="30">
      <c r="A21" s="8"/>
      <c r="B21" s="19" t="s">
        <v>0</v>
      </c>
      <c r="C21" s="19" t="s">
        <v>1</v>
      </c>
      <c r="D21" s="19" t="s">
        <v>7</v>
      </c>
      <c r="E21" s="19" t="s">
        <v>2</v>
      </c>
      <c r="F21" s="19" t="s">
        <v>15</v>
      </c>
      <c r="G21" s="19" t="s">
        <v>14</v>
      </c>
      <c r="H21" s="19" t="s">
        <v>3</v>
      </c>
    </row>
    <row r="22" spans="1:8" ht="15" thickBot="1">
      <c r="A22" s="26" t="s">
        <v>17</v>
      </c>
      <c r="B22" s="20" t="s">
        <v>4</v>
      </c>
      <c r="C22" s="20" t="s">
        <v>4</v>
      </c>
      <c r="D22" s="20" t="s">
        <v>4</v>
      </c>
      <c r="E22" s="20" t="s">
        <v>4</v>
      </c>
      <c r="F22" s="20" t="s">
        <v>4</v>
      </c>
      <c r="G22" s="20" t="s">
        <v>4</v>
      </c>
      <c r="H22" s="20" t="s">
        <v>4</v>
      </c>
    </row>
    <row r="23" spans="1:8" ht="21" thickBot="1">
      <c r="A23" s="4" t="s">
        <v>13</v>
      </c>
      <c r="B23" s="21">
        <v>342</v>
      </c>
      <c r="C23" s="21">
        <v>322</v>
      </c>
      <c r="D23" s="21">
        <v>27</v>
      </c>
      <c r="E23" s="21">
        <v>-61</v>
      </c>
      <c r="F23" s="21">
        <f aca="true" t="shared" si="4" ref="F23:F28">SUM(B23:E23)</f>
        <v>630</v>
      </c>
      <c r="G23" s="21">
        <v>3</v>
      </c>
      <c r="H23" s="21">
        <f aca="true" t="shared" si="5" ref="H23:H28">+F23+G23</f>
        <v>633</v>
      </c>
    </row>
    <row r="24" spans="1:8" ht="14.25">
      <c r="A24" s="17" t="s">
        <v>9</v>
      </c>
      <c r="B24" s="22">
        <f>-31+7</f>
        <v>-24</v>
      </c>
      <c r="C24" s="22">
        <v>0</v>
      </c>
      <c r="D24" s="22">
        <f>-25+5</f>
        <v>-20</v>
      </c>
      <c r="E24" s="22">
        <v>0</v>
      </c>
      <c r="F24" s="23">
        <f t="shared" si="4"/>
        <v>-44</v>
      </c>
      <c r="G24" s="22">
        <v>0</v>
      </c>
      <c r="H24" s="23">
        <f t="shared" si="5"/>
        <v>-44</v>
      </c>
    </row>
    <row r="25" spans="1:8" ht="14.25">
      <c r="A25" s="18" t="s">
        <v>16</v>
      </c>
      <c r="B25" s="22">
        <v>-70</v>
      </c>
      <c r="C25" s="22">
        <v>-50</v>
      </c>
      <c r="D25" s="22">
        <v>0</v>
      </c>
      <c r="E25" s="22">
        <v>6</v>
      </c>
      <c r="F25" s="23">
        <f t="shared" si="4"/>
        <v>-114</v>
      </c>
      <c r="G25" s="22">
        <v>3</v>
      </c>
      <c r="H25" s="23">
        <f t="shared" si="5"/>
        <v>-111</v>
      </c>
    </row>
    <row r="26" spans="1:8" ht="14.25">
      <c r="A26" s="5" t="s">
        <v>5</v>
      </c>
      <c r="B26" s="22">
        <v>0</v>
      </c>
      <c r="C26" s="22">
        <v>-18</v>
      </c>
      <c r="D26" s="22">
        <v>23</v>
      </c>
      <c r="E26" s="22">
        <v>0</v>
      </c>
      <c r="F26" s="23">
        <f t="shared" si="4"/>
        <v>5</v>
      </c>
      <c r="G26" s="22">
        <v>1</v>
      </c>
      <c r="H26" s="23">
        <f t="shared" si="5"/>
        <v>6</v>
      </c>
    </row>
    <row r="27" spans="1:8" ht="15" thickBot="1">
      <c r="A27" s="5" t="s">
        <v>6</v>
      </c>
      <c r="B27" s="22">
        <v>-9</v>
      </c>
      <c r="C27" s="22">
        <v>-26</v>
      </c>
      <c r="D27" s="22">
        <v>0</v>
      </c>
      <c r="E27" s="22">
        <v>17</v>
      </c>
      <c r="F27" s="23">
        <f t="shared" si="4"/>
        <v>-18</v>
      </c>
      <c r="G27" s="22">
        <v>0</v>
      </c>
      <c r="H27" s="23">
        <f t="shared" si="5"/>
        <v>-18</v>
      </c>
    </row>
    <row r="28" spans="1:8" ht="15" thickBot="1">
      <c r="A28" s="6" t="s">
        <v>10</v>
      </c>
      <c r="B28" s="24">
        <f>SUM(B23:B27)</f>
        <v>239</v>
      </c>
      <c r="C28" s="24">
        <f>SUM(C23:C27)</f>
        <v>228</v>
      </c>
      <c r="D28" s="24">
        <f>SUM(D23:D27)</f>
        <v>30</v>
      </c>
      <c r="E28" s="24">
        <f>SUM(E23:E27)</f>
        <v>-38</v>
      </c>
      <c r="F28" s="24">
        <f t="shared" si="4"/>
        <v>459</v>
      </c>
      <c r="G28" s="24">
        <f>SUM(G23:G27)</f>
        <v>7</v>
      </c>
      <c r="H28" s="24">
        <f t="shared" si="5"/>
        <v>466</v>
      </c>
    </row>
    <row r="30" spans="1:8" ht="27" customHeight="1">
      <c r="A30" s="27" t="s">
        <v>12</v>
      </c>
      <c r="B30" s="27"/>
      <c r="C30" s="27"/>
      <c r="D30" s="27"/>
      <c r="E30" s="27"/>
      <c r="F30" s="27"/>
      <c r="G30" s="27"/>
      <c r="H30" s="27"/>
    </row>
  </sheetData>
  <sheetProtection/>
  <mergeCells count="1">
    <mergeCell ref="A30:H30"/>
  </mergeCells>
  <printOptions/>
  <pageMargins left="0.25" right="0.25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Life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Scott</dc:creator>
  <cp:keywords/>
  <dc:description/>
  <cp:lastModifiedBy>Hannah Smith</cp:lastModifiedBy>
  <cp:lastPrinted>2016-07-27T09:56:02Z</cp:lastPrinted>
  <dcterms:created xsi:type="dcterms:W3CDTF">2015-07-24T08:06:10Z</dcterms:created>
  <dcterms:modified xsi:type="dcterms:W3CDTF">2020-07-29T11:40:07Z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ecm_ItemDeleteBlockHolde">
    <vt:lpwstr>_dlc_holds_lock</vt:lpwstr>
  </property>
  <property fmtid="{D5CDD505-2E9C-101B-9397-08002B2CF9AE}" pid="4" name="IconOverl">
    <vt:lpwstr>|xls|lockoverlay.png</vt:lpwstr>
  </property>
  <property fmtid="{D5CDD505-2E9C-101B-9397-08002B2CF9AE}" pid="5" name="_vti_ItemHoldRecordStat">
    <vt:lpwstr>4353</vt:lpwstr>
  </property>
  <property fmtid="{D5CDD505-2E9C-101B-9397-08002B2CF9AE}" pid="6" name="ecm_ItemLockHolde">
    <vt:lpwstr>_dlc_holds_lock</vt:lpwstr>
  </property>
  <property fmtid="{D5CDD505-2E9C-101B-9397-08002B2CF9AE}" pid="7" name="_dlc_Holds_Proper">
    <vt:lpwstr>;#[local]/Lists/Holds/2;#</vt:lpwstr>
  </property>
</Properties>
</file>